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5차 컨설팅 및 제안서,입찰형\결재문서\(붙임3) 양식\(붙임3)관련서식_컨설팅\"/>
    </mc:Choice>
  </mc:AlternateContent>
  <xr:revisionPtr revIDLastSave="0" documentId="13_ncr:1_{7C24D532-B620-4556-AF57-1C7EECD92D70}" xr6:coauthVersionLast="47" xr6:coauthVersionMax="47" xr10:uidLastSave="{00000000-0000-0000-0000-000000000000}"/>
  <bookViews>
    <workbookView xWindow="28680" yWindow="6390" windowWidth="29040" windowHeight="15720" activeTab="3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 가·감점" sheetId="4" r:id="rId4"/>
  </sheets>
  <definedNames>
    <definedName name="_xlnm.Print_Area" localSheetId="1">'1. 사업환경'!$A$1:$G$66</definedName>
    <definedName name="_xlnm.Print_Area" localSheetId="2">'2. 사업추진 역량'!$A$1:$G$38</definedName>
    <definedName name="_xlnm.Print_Area" localSheetId="3">'7. 기타 가·감점'!$A$1:$G$44</definedName>
    <definedName name="_xlnm.Print_Area" localSheetId="0">'정량평가 총계'!$A$1:$H$26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F21" i="1"/>
  <c r="G21" i="1" s="1"/>
  <c r="E12" i="4"/>
  <c r="E11" i="4"/>
  <c r="E10" i="3"/>
  <c r="E9" i="3"/>
  <c r="E8" i="3"/>
  <c r="E17" i="1" l="1"/>
  <c r="E10" i="4" l="1"/>
  <c r="E9" i="4"/>
  <c r="E8" i="4"/>
  <c r="F10" i="4" l="1"/>
  <c r="F20" i="1"/>
  <c r="G20" i="1" s="1"/>
  <c r="F9" i="4"/>
  <c r="F19" i="1"/>
  <c r="G19" i="1" s="1"/>
  <c r="F8" i="4"/>
  <c r="F18" i="1"/>
  <c r="F10" i="3" l="1"/>
  <c r="F9" i="3"/>
  <c r="E21" i="2"/>
  <c r="E8" i="2" s="1"/>
  <c r="F8" i="2" s="1"/>
  <c r="E12" i="2"/>
  <c r="F12" i="2" s="1"/>
  <c r="B55" i="2"/>
  <c r="E11" i="2"/>
  <c r="F11" i="2" s="1"/>
  <c r="E10" i="2"/>
  <c r="F10" i="2" s="1"/>
  <c r="E29" i="2"/>
  <c r="F10" i="1" l="1"/>
  <c r="G10" i="1" s="1"/>
  <c r="E9" i="2"/>
  <c r="F9" i="2" s="1"/>
  <c r="F13" i="1"/>
  <c r="G13" i="1" s="1"/>
  <c r="F11" i="1"/>
  <c r="G11" i="1" s="1"/>
  <c r="F9" i="1"/>
  <c r="F12" i="1"/>
  <c r="G12" i="1" s="1"/>
  <c r="F15" i="1" l="1"/>
  <c r="G15" i="1" s="1"/>
  <c r="F16" i="1"/>
  <c r="G16" i="1" s="1"/>
  <c r="E5" i="4" l="1"/>
  <c r="E5" i="3"/>
  <c r="E6" i="4" l="1"/>
  <c r="E6" i="3"/>
  <c r="E6" i="2"/>
  <c r="E5" i="2"/>
  <c r="F8" i="3"/>
  <c r="F14" i="1" l="1"/>
  <c r="G14" i="1" s="1"/>
  <c r="G9" i="1"/>
  <c r="G18" i="1"/>
  <c r="G23" i="1" s="1"/>
  <c r="G24" i="1" s="1"/>
  <c r="G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<sst xmlns="http://schemas.openxmlformats.org/spreadsheetml/2006/main" count="240" uniqueCount="142">
  <si>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</si>
  <si>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</si>
  <si>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</si>
  <si>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</si>
  <si>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</si>
  <si>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</si>
  <si>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</si>
  <si>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</si>
  <si>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</si>
  <si>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</si>
  <si>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</si>
  <si>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</si>
  <si>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</si>
  <si>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</si>
  <si>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</si>
  <si>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</si>
  <si>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</si>
  <si>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</si>
  <si>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</si>
  <si>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</si>
  <si>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</si>
  <si>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</si>
  <si>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</si>
  <si>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</si>
  <si>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</si>
  <si>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</si>
  <si>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</si>
  <si>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</si>
  <si>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</si>
  <si>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</si>
  <si>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</si>
  <si>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</si>
  <si>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</si>
  <si>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</si>
  <si>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</si>
  <si>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</si>
  <si>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</si>
  <si>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</si>
  <si>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</si>
  <si>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</si>
  <si>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</si>
  <si>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</si>
  <si>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</si>
  <si>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</si>
  <si>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</si>
  <si>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</si>
  <si>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</si>
  <si>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</si>
  <si>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</si>
  <si>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</si>
  <si>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</si>
  <si>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</si>
  <si>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</si>
  <si>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</si>
  <si>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</si>
  <si>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</si>
  <si>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</si>
  <si>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</si>
  <si>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</si>
  <si>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</si>
  <si>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</si>
  <si>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</si>
  <si>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</si>
  <si>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</si>
  <si>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</si>
  <si>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</si>
  <si>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</si>
  <si>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</si>
  <si>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</si>
  <si>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</si>
  <si>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</si>
  <si>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</si>
  <si>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</si>
  <si>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</si>
  <si>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</si>
  <si>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</si>
  <si>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</si>
  <si>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</si>
  <si>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</si>
  <si>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</si>
  <si>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</si>
  <si>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</si>
  <si>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</si>
  <si>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</si>
  <si>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</si>
  <si>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</si>
  <si>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</si>
  <si>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</si>
  <si>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</si>
  <si>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</si>
  <si>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</si>
  <si>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</si>
  <si>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</si>
  <si>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</si>
  <si>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</si>
  <si>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</si>
  <si>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</si>
  <si>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</si>
  <si>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</si>
  <si>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</si>
  <si>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t>ㅇ 2021년 10월 IMF 공시-"2020년 GDP 성장률"</t>
    <phoneticPr fontId="2" type="noConversion"/>
  </si>
  <si>
    <t>1-3. 경제 환경</t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</si>
  <si>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</si>
  <si>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</si>
  <si>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</si>
  <si>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</si>
  <si>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</si>
  <si>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</si>
  <si>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</si>
  <si>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</si>
  <si>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</si>
  <si>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KIND에서 직접 평가하므로 신청자는 점수 기입할 필요 없음</t>
    <phoneticPr fontId="2" type="noConversion"/>
  </si>
  <si>
    <t>2-1. 국내외 인프라사업 수행경험</t>
    <phoneticPr fontId="2" type="noConversion"/>
  </si>
  <si>
    <t>2-2. 대상국가 사업경험</t>
    <phoneticPr fontId="2" type="noConversion"/>
  </si>
  <si>
    <t>2-3. 인수자의 재무적 인수 능력</t>
    <phoneticPr fontId="2" type="noConversion"/>
  </si>
  <si>
    <t>4/3/2/1/0</t>
    <phoneticPr fontId="2" type="noConversion"/>
  </si>
  <si>
    <t>4/3/2/1/0</t>
    <phoneticPr fontId="2" type="noConversion"/>
  </si>
  <si>
    <t>2-2. 대상국가 사업경험(5년 이내)</t>
    <phoneticPr fontId="2" type="noConversion"/>
  </si>
  <si>
    <t>ㅁ 운영형 투자사업 본 타당성조사 자체 정량평가표</t>
    <phoneticPr fontId="2" type="noConversion"/>
  </si>
  <si>
    <r>
      <t xml:space="preserve"> 2-1. 국내외 인프라사업 수행경험 : </t>
    </r>
    <r>
      <rPr>
        <sz val="11"/>
        <color theme="1"/>
        <rFont val="맑은 고딕"/>
        <family val="3"/>
        <charset val="129"/>
        <scheme val="minor"/>
      </rPr>
      <t>사업주로 수행 2건 이상(4), 사업주로 수행 1건(3), EPC 또는 O&amp;M 참여 2건 이상(2), EPC 또는 O&amp;M 참여 1건(1), 해당사항 없는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</si>
  <si>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대상국가 사업경험(5년이내) : </t>
    </r>
    <r>
      <rPr>
        <sz val="11"/>
        <color theme="1"/>
        <rFont val="맑은 고딕"/>
        <family val="3"/>
        <charset val="129"/>
        <scheme val="minor"/>
      </rPr>
      <t>사업실적 7건 이상(4), 사업실적 5~6건(3), 사업실적 3~4건(2), 사업실적 1~2건(1), 해당사항 없는 경우(0)</t>
    </r>
    <phoneticPr fontId="2" type="noConversion"/>
  </si>
  <si>
    <r>
      <t xml:space="preserve"> 2-3. 인수자의 재무적 인수 능력 : </t>
    </r>
    <r>
      <rPr>
        <sz val="11"/>
        <rFont val="맑은 고딕"/>
        <family val="3"/>
        <charset val="129"/>
        <scheme val="minor"/>
      </rPr>
      <t>기업신용등급[미비시 무담보 기업 어음 등급] AA[어음등급 A1] 이상(5), A[어음등급 A2] 이상(4), BBB[어음등급 A3] 초과(3), BBB[어음등급 A3] 이하(2), 등급 없는 경우(1)</t>
    </r>
    <phoneticPr fontId="2" type="noConversion"/>
  </si>
  <si>
    <r>
      <t>7.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 xml:space="preserve"> 감점</t>
    </r>
    <phoneticPr fontId="2" type="noConversion"/>
  </si>
  <si>
    <t>7-5. 과거 지원사업 대상 사업제안자 평가</t>
    <phoneticPr fontId="2" type="noConversion"/>
  </si>
  <si>
    <t>7-6. 사업연계 노력 평가</t>
    <phoneticPr fontId="2" type="noConversion"/>
  </si>
  <si>
    <r>
      <t>7.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감점</t>
    </r>
    <phoneticPr fontId="2" type="noConversion"/>
  </si>
  <si>
    <t>-3 / -2 / -1 / 0</t>
    <phoneticPr fontId="2" type="noConversion"/>
  </si>
  <si>
    <t>[7-6 사업연계 노력평가 가점 및 감점] 예시</t>
    <phoneticPr fontId="2" type="noConversion"/>
  </si>
  <si>
    <t>[주의] 국토부로부터 최근 10년간 '5회' 이상 타당성조사 등을 지원받은 기업 대상</t>
    <phoneticPr fontId="2" type="noConversion"/>
  </si>
  <si>
    <t xml:space="preserve"> 가. A기업 실적</t>
    <phoneticPr fontId="2" type="noConversion"/>
  </si>
  <si>
    <t>참고) 2009년 이후로 지원받은 FS 사업 대상</t>
    <phoneticPr fontId="2" type="noConversion"/>
  </si>
  <si>
    <t>참고) 최근 10년내 지원을 받은 FS 사업중, 5년이 경과한 사업 대상</t>
    <phoneticPr fontId="2" type="noConversion"/>
  </si>
  <si>
    <t xml:space="preserve"> → A기업 총 가감점 +2.5점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</si>
  <si>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</si>
  <si>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7-5. 과거 지원사업 대상 사업제안자 평가 감점(-3) : </t>
    </r>
    <r>
      <rPr>
        <sz val="11"/>
        <color theme="1"/>
        <rFont val="맑은 고딕"/>
        <family val="3"/>
        <charset val="129"/>
        <scheme val="minor"/>
      </rPr>
      <t>과거 지원사업에 대한 해당 사업 감독자의 사업제안자 평가</t>
    </r>
    <phoneticPr fontId="2" type="noConversion"/>
  </si>
  <si>
    <r>
      <t xml:space="preserve"> 7-6. 사업연계 노력 평가 가점 및 감점(-10 ~ 10) : </t>
    </r>
    <r>
      <rPr>
        <sz val="11"/>
        <color theme="1"/>
        <rFont val="맑은 고딕"/>
        <family val="3"/>
        <charset val="129"/>
        <scheme val="minor"/>
      </rPr>
      <t>국토부로부터 최근 10년간 5회 이상 타당성조사 등을 지원받은 사업제안자에 대한 실질적인 사업화 노력 평가</t>
    </r>
    <phoneticPr fontId="2" type="noConversion"/>
  </si>
  <si>
    <r>
      <t xml:space="preserve"> - 가점 : 수주시 +3점, 실주(수주실패) +0.5점 / </t>
    </r>
    <r>
      <rPr>
        <sz val="11"/>
        <color theme="1"/>
        <rFont val="맑은 고딕"/>
        <family val="3"/>
        <charset val="129"/>
        <scheme val="minor"/>
      </rPr>
      <t>2009년 이후로 지원받은 사업에 대해 최대 +10점</t>
    </r>
    <phoneticPr fontId="2" type="noConversion"/>
  </si>
  <si>
    <r>
      <t xml:space="preserve"> - 감점 : 수주 또는 실주(수주실패)의 실적이 없는 경우는 대표사 -1점, 컨소참여기업 -0.5점 / </t>
    </r>
    <r>
      <rPr>
        <sz val="11"/>
        <color theme="1"/>
        <rFont val="맑은 고딕"/>
        <family val="3"/>
        <charset val="129"/>
        <scheme val="minor"/>
      </rPr>
      <t>최근 10년간 사업 중 5년 이상 경과한 사업을 대상으로 최대 -10점</t>
    </r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</si>
  <si>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(가점 4점)</t>
    </r>
    <r>
      <rPr>
        <sz val="11"/>
        <color theme="1"/>
        <rFont val="맑은 고딕"/>
        <family val="2"/>
        <charset val="129"/>
        <scheme val="minor"/>
      </rPr>
      <t xml:space="preserve"> 사업 수주 1건(+3점), 사업 실주 2건(+1점/+0.5점*2)</t>
    </r>
    <r>
      <rPr>
        <b/>
        <sz val="11"/>
        <color theme="1"/>
        <rFont val="맑은 고딕"/>
        <family val="3"/>
        <charset val="129"/>
        <scheme val="minor"/>
      </rPr>
      <t xml:space="preserve">   </t>
    </r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</si>
  <si>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(감점 -1.5점)</t>
    </r>
    <r>
      <rPr>
        <sz val="11"/>
        <color theme="1"/>
        <rFont val="맑은 고딕"/>
        <family val="2"/>
        <charset val="129"/>
        <scheme val="minor"/>
      </rPr>
      <t xml:space="preserve"> 지원이후, '가점'에 해당하지 않은 사업 2건(대표기업으로 1건(-1점), 컨소참여로 1건(-0.5점))</t>
    </r>
    <phoneticPr fontId="2" type="noConversion"/>
  </si>
  <si>
    <r>
      <t>7-2. 공공기관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</si>
  <si>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중견기업 참여 여부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</si>
</sst>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32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  <font>
      <sz val="11"/>
      <color rgb="FF0000FF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i/>
      <sz val="11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3" borderId="6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18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4" fontId="0" fillId="0" borderId="0" xfId="0" applyNumberFormat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3" borderId="10" xfId="0" applyFont="1" applyFill="1" applyBorder="1">
      <alignment vertical="center"/>
    </xf>
    <xf numFmtId="49" fontId="1" fillId="3" borderId="41" xfId="0" applyNumberFormat="1" applyFont="1" applyFill="1" applyBorder="1" applyAlignment="1">
      <alignment horizontal="center" vertical="center"/>
    </xf>
    <xf numFmtId="49" fontId="1" fillId="3" borderId="30" xfId="0" applyNumberFormat="1" applyFont="1" applyFill="1" applyBorder="1" applyAlignment="1">
      <alignment horizontal="center" vertical="center"/>
    </xf>
    <xf numFmtId="49" fontId="1" fillId="3" borderId="31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177" fontId="24" fillId="0" borderId="46" xfId="0" applyNumberFormat="1" applyFont="1" applyBorder="1" applyAlignment="1">
      <alignment horizontal="center" vertical="center" wrapText="1"/>
    </xf>
    <xf numFmtId="177" fontId="24" fillId="0" borderId="4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5" borderId="36" xfId="0" applyFont="1" applyFill="1" applyBorder="1">
      <alignment vertical="center"/>
    </xf>
    <xf numFmtId="0" fontId="7" fillId="5" borderId="34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7" fillId="5" borderId="8" xfId="0" applyFont="1" applyFill="1" applyBorder="1">
      <alignment vertical="center"/>
    </xf>
    <xf numFmtId="0" fontId="4" fillId="6" borderId="23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16" fillId="5" borderId="28" xfId="0" applyFont="1" applyFill="1" applyBorder="1">
      <alignment vertical="center"/>
    </xf>
    <xf numFmtId="0" fontId="16" fillId="5" borderId="38" xfId="0" applyFont="1" applyFill="1" applyBorder="1">
      <alignment vertical="center"/>
    </xf>
    <xf numFmtId="0" fontId="4" fillId="6" borderId="29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4" fillId="0" borderId="0" xfId="0" applyFont="1">
      <alignment vertical="center"/>
    </xf>
    <xf numFmtId="0" fontId="29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4" fillId="6" borderId="60" xfId="0" applyFont="1" applyFill="1" applyBorder="1" applyAlignment="1">
      <alignment horizontal="center" vertical="center"/>
    </xf>
    <xf numFmtId="0" fontId="4" fillId="6" borderId="5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17" fillId="3" borderId="18" xfId="0" applyFont="1" applyFill="1" applyBorder="1">
      <alignment vertical="center"/>
    </xf>
    <xf numFmtId="0" fontId="17" fillId="3" borderId="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1" fillId="2" borderId="18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17" fillId="3" borderId="16" xfId="0" applyFont="1" applyFill="1" applyBorder="1">
      <alignment vertical="center"/>
    </xf>
    <xf numFmtId="0" fontId="17" fillId="3" borderId="11" xfId="0" applyFont="1" applyFill="1" applyBorder="1" applyAlignment="1">
      <alignment horizontal="center" vertical="center"/>
    </xf>
    <xf numFmtId="0" fontId="31" fillId="2" borderId="1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view="pageBreakPreview" zoomScale="85" zoomScaleNormal="85" zoomScaleSheetLayoutView="85" workbookViewId="0">
      <selection activeCell="C18" sqref="C18:G22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2"/>
    </row>
    <row r="4" spans="1:7" ht="26.25" x14ac:dyDescent="0.3">
      <c r="A4" s="31"/>
      <c r="B4" s="46" t="s">
        <v>118</v>
      </c>
      <c r="C4" s="47"/>
      <c r="D4" s="47"/>
      <c r="E4" s="47"/>
      <c r="F4" s="47"/>
      <c r="G4" s="47"/>
    </row>
    <row r="5" spans="1:7" ht="27" thickBot="1" x14ac:dyDescent="0.35">
      <c r="B5" s="2"/>
      <c r="G5" s="29" t="s">
        <v>55</v>
      </c>
    </row>
    <row r="6" spans="1:7" ht="20.25" x14ac:dyDescent="0.3">
      <c r="B6" s="83" t="s">
        <v>7</v>
      </c>
      <c r="C6" s="84"/>
      <c r="D6" s="84"/>
      <c r="E6" s="85"/>
      <c r="F6" s="49" t="s">
        <v>26</v>
      </c>
      <c r="G6" s="50"/>
    </row>
    <row r="7" spans="1:7" ht="17.25" thickBot="1" x14ac:dyDescent="0.35">
      <c r="B7" s="86" t="s">
        <v>11</v>
      </c>
      <c r="C7" s="87"/>
      <c r="D7" s="87"/>
      <c r="E7" s="88"/>
      <c r="F7" s="51" t="s">
        <v>6</v>
      </c>
      <c r="G7" s="52"/>
    </row>
    <row r="8" spans="1:7" x14ac:dyDescent="0.3">
      <c r="B8" s="89" t="s">
        <v>10</v>
      </c>
      <c r="C8" s="90"/>
      <c r="D8" s="53" t="s">
        <v>0</v>
      </c>
      <c r="E8" s="54" t="s">
        <v>2</v>
      </c>
      <c r="F8" s="55" t="s">
        <v>3</v>
      </c>
      <c r="G8" s="56" t="s">
        <v>4</v>
      </c>
    </row>
    <row r="9" spans="1:7" x14ac:dyDescent="0.3">
      <c r="B9" s="91" t="s">
        <v>58</v>
      </c>
      <c r="C9" s="1" t="s">
        <v>61</v>
      </c>
      <c r="D9" s="3">
        <v>1</v>
      </c>
      <c r="E9" s="4">
        <v>2</v>
      </c>
      <c r="F9" s="20">
        <f>'1. 사업환경'!E8</f>
        <v>0.5</v>
      </c>
      <c r="G9" s="5">
        <f>F9*D9</f>
        <v>0.5</v>
      </c>
    </row>
    <row r="10" spans="1:7" x14ac:dyDescent="0.3">
      <c r="B10" s="91"/>
      <c r="C10" s="1" t="s">
        <v>63</v>
      </c>
      <c r="D10" s="3">
        <v>1</v>
      </c>
      <c r="E10" s="4">
        <v>2</v>
      </c>
      <c r="F10" s="20">
        <f>'1. 사업환경'!E9</f>
        <v>0.5</v>
      </c>
      <c r="G10" s="5">
        <f t="shared" ref="G10:G16" si="0">F10*D10</f>
        <v>0.5</v>
      </c>
    </row>
    <row r="11" spans="1:7" x14ac:dyDescent="0.3">
      <c r="B11" s="91"/>
      <c r="C11" s="1" t="s">
        <v>97</v>
      </c>
      <c r="D11" s="3">
        <v>1</v>
      </c>
      <c r="E11" s="4">
        <v>2</v>
      </c>
      <c r="F11" s="20">
        <f>'1. 사업환경'!E10</f>
        <v>2</v>
      </c>
      <c r="G11" s="5">
        <f t="shared" si="0"/>
        <v>2</v>
      </c>
    </row>
    <row r="12" spans="1:7" x14ac:dyDescent="0.3">
      <c r="B12" s="91"/>
      <c r="C12" s="1" t="s">
        <v>64</v>
      </c>
      <c r="D12" s="3">
        <v>1</v>
      </c>
      <c r="E12" s="4">
        <v>2</v>
      </c>
      <c r="F12" s="20">
        <f>'1. 사업환경'!E11</f>
        <v>2</v>
      </c>
      <c r="G12" s="5">
        <f t="shared" si="0"/>
        <v>2</v>
      </c>
    </row>
    <row r="13" spans="1:7" x14ac:dyDescent="0.3">
      <c r="B13" s="91"/>
      <c r="C13" s="1" t="s">
        <v>66</v>
      </c>
      <c r="D13" s="3">
        <v>1</v>
      </c>
      <c r="E13" s="48">
        <v>2</v>
      </c>
      <c r="F13" s="20">
        <f>'1. 사업환경'!E12</f>
        <v>0.5</v>
      </c>
      <c r="G13" s="5">
        <f t="shared" si="0"/>
        <v>0.5</v>
      </c>
    </row>
    <row r="14" spans="1:7" x14ac:dyDescent="0.3">
      <c r="B14" s="96" t="s">
        <v>59</v>
      </c>
      <c r="C14" s="1" t="s">
        <v>112</v>
      </c>
      <c r="D14" s="3">
        <v>1</v>
      </c>
      <c r="E14" s="4">
        <v>4</v>
      </c>
      <c r="F14" s="20">
        <f>'2. 사업추진 역량'!E8</f>
        <v>4</v>
      </c>
      <c r="G14" s="5">
        <f t="shared" si="0"/>
        <v>4</v>
      </c>
    </row>
    <row r="15" spans="1:7" x14ac:dyDescent="0.3">
      <c r="B15" s="97"/>
      <c r="C15" s="1" t="s">
        <v>113</v>
      </c>
      <c r="D15" s="3">
        <v>1</v>
      </c>
      <c r="E15" s="4">
        <v>4</v>
      </c>
      <c r="F15" s="20">
        <f>'2. 사업추진 역량'!E9</f>
        <v>1</v>
      </c>
      <c r="G15" s="5">
        <f t="shared" si="0"/>
        <v>1</v>
      </c>
    </row>
    <row r="16" spans="1:7" x14ac:dyDescent="0.3">
      <c r="B16" s="97"/>
      <c r="C16" s="1" t="s">
        <v>114</v>
      </c>
      <c r="D16" s="3">
        <v>1</v>
      </c>
      <c r="E16" s="4">
        <v>5</v>
      </c>
      <c r="F16" s="20">
        <f>'2. 사업추진 역량'!E10</f>
        <v>5</v>
      </c>
      <c r="G16" s="5">
        <f t="shared" si="0"/>
        <v>5</v>
      </c>
    </row>
    <row r="17" spans="2:7" ht="17.25" thickBot="1" x14ac:dyDescent="0.35">
      <c r="B17" s="92" t="s">
        <v>1</v>
      </c>
      <c r="C17" s="93"/>
      <c r="D17" s="57"/>
      <c r="E17" s="58">
        <f>SUM(E9:E16)</f>
        <v>23</v>
      </c>
      <c r="F17" s="59"/>
      <c r="G17" s="60">
        <f>SUM(G9:G16)</f>
        <v>15.5</v>
      </c>
    </row>
    <row r="18" spans="2:7" x14ac:dyDescent="0.3">
      <c r="B18" s="98" t="s">
        <v>122</v>
      </c>
      <c r="C18" s="138" t="s">
        <v>79</v>
      </c>
      <c r="D18" s="139">
        <v>1</v>
      </c>
      <c r="E18" s="140">
        <v>2</v>
      </c>
      <c r="F18" s="141">
        <f>'7. 기타 가·감점'!E8</f>
        <v>2</v>
      </c>
      <c r="G18" s="142">
        <f t="shared" ref="G18:G20" si="1">F18</f>
        <v>2</v>
      </c>
    </row>
    <row r="19" spans="2:7" x14ac:dyDescent="0.3">
      <c r="B19" s="99"/>
      <c r="C19" s="138" t="s">
        <v>140</v>
      </c>
      <c r="D19" s="143">
        <v>1</v>
      </c>
      <c r="E19" s="144">
        <v>2</v>
      </c>
      <c r="F19" s="141">
        <f>'7. 기타 가·감점'!E9</f>
        <v>2</v>
      </c>
      <c r="G19" s="142">
        <f t="shared" si="1"/>
        <v>2</v>
      </c>
    </row>
    <row r="20" spans="2:7" ht="17.25" thickBot="1" x14ac:dyDescent="0.35">
      <c r="B20" s="99"/>
      <c r="C20" s="138" t="s">
        <v>141</v>
      </c>
      <c r="D20" s="143">
        <v>1</v>
      </c>
      <c r="E20" s="144">
        <v>8</v>
      </c>
      <c r="F20" s="141">
        <f>'7. 기타 가·감점'!E10</f>
        <v>8</v>
      </c>
      <c r="G20" s="142">
        <f t="shared" si="1"/>
        <v>8</v>
      </c>
    </row>
    <row r="21" spans="2:7" ht="17.25" thickBot="1" x14ac:dyDescent="0.35">
      <c r="B21" s="99"/>
      <c r="C21" s="145" t="s">
        <v>123</v>
      </c>
      <c r="D21" s="143">
        <v>1</v>
      </c>
      <c r="E21" s="146">
        <v>-3</v>
      </c>
      <c r="F21" s="147">
        <f>'7. 기타 가·감점'!E11</f>
        <v>0</v>
      </c>
      <c r="G21" s="148">
        <f>F21</f>
        <v>0</v>
      </c>
    </row>
    <row r="22" spans="2:7" ht="17.25" thickBot="1" x14ac:dyDescent="0.35">
      <c r="B22" s="100"/>
      <c r="C22" s="145" t="s">
        <v>124</v>
      </c>
      <c r="D22" s="143">
        <v>1</v>
      </c>
      <c r="E22" s="149"/>
      <c r="F22" s="147">
        <f>'7. 기타 가·감점'!E12</f>
        <v>0</v>
      </c>
      <c r="G22" s="148">
        <f>F22</f>
        <v>0</v>
      </c>
    </row>
    <row r="23" spans="2:7" ht="17.25" thickBot="1" x14ac:dyDescent="0.35">
      <c r="B23" s="94" t="s">
        <v>8</v>
      </c>
      <c r="C23" s="95"/>
      <c r="D23" s="61"/>
      <c r="E23" s="62"/>
      <c r="F23" s="63"/>
      <c r="G23" s="64">
        <f>SUM(G18:G22)</f>
        <v>12</v>
      </c>
    </row>
    <row r="24" spans="2:7" ht="17.25" thickBot="1" x14ac:dyDescent="0.35">
      <c r="B24" s="81" t="s">
        <v>9</v>
      </c>
      <c r="C24" s="82"/>
      <c r="D24" s="6"/>
      <c r="E24" s="8"/>
      <c r="F24" s="7"/>
      <c r="G24" s="8">
        <f>G17+G23</f>
        <v>27.5</v>
      </c>
    </row>
    <row r="26" spans="2:7" x14ac:dyDescent="0.3">
      <c r="B26" t="s">
        <v>50</v>
      </c>
    </row>
  </sheetData>
  <mergeCells count="9">
    <mergeCell ref="B24:C24"/>
    <mergeCell ref="B6:E6"/>
    <mergeCell ref="B7:E7"/>
    <mergeCell ref="B8:C8"/>
    <mergeCell ref="B9:B13"/>
    <mergeCell ref="B17:C17"/>
    <mergeCell ref="B23:C23"/>
    <mergeCell ref="B14:B16"/>
    <mergeCell ref="B18:B22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36" activePane="bottomLeft" state="frozen"/>
      <selection pane="bottomLeft" activeCell="I14" sqref="I14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2"/>
    </row>
    <row r="2" spans="2:15" ht="17.25" thickBot="1" x14ac:dyDescent="0.35">
      <c r="H2" s="23" t="s">
        <v>104</v>
      </c>
    </row>
    <row r="3" spans="2:15" x14ac:dyDescent="0.3">
      <c r="I3" s="101" t="s">
        <v>74</v>
      </c>
      <c r="J3" s="103" t="s">
        <v>70</v>
      </c>
      <c r="K3" s="103" t="s">
        <v>75</v>
      </c>
      <c r="L3" s="103"/>
      <c r="M3" s="103"/>
      <c r="N3" s="105"/>
      <c r="O3" s="44" t="s">
        <v>47</v>
      </c>
    </row>
    <row r="4" spans="2:15" ht="17.25" customHeight="1" thickBot="1" x14ac:dyDescent="0.35">
      <c r="B4" s="30" t="s">
        <v>56</v>
      </c>
      <c r="I4" s="102"/>
      <c r="J4" s="104"/>
      <c r="K4" s="42">
        <v>0</v>
      </c>
      <c r="L4" s="42">
        <v>25</v>
      </c>
      <c r="M4" s="42">
        <v>50</v>
      </c>
      <c r="N4" s="43">
        <v>75</v>
      </c>
    </row>
    <row r="5" spans="2:15" ht="21.75" thickTop="1" thickBot="1" x14ac:dyDescent="0.35">
      <c r="B5" s="83" t="s">
        <v>7</v>
      </c>
      <c r="C5" s="84"/>
      <c r="D5" s="84"/>
      <c r="E5" s="65" t="str">
        <f>'정량평가 총계'!F6</f>
        <v>미얀마 000 사업</v>
      </c>
      <c r="F5" s="16"/>
      <c r="I5" s="38" t="s">
        <v>71</v>
      </c>
      <c r="J5" s="39">
        <v>2</v>
      </c>
      <c r="K5" s="40">
        <v>0.5</v>
      </c>
      <c r="L5" s="40">
        <v>1</v>
      </c>
      <c r="M5" s="40">
        <v>1.5</v>
      </c>
      <c r="N5" s="41">
        <v>2</v>
      </c>
    </row>
    <row r="6" spans="2:15" ht="17.25" customHeight="1" thickBot="1" x14ac:dyDescent="0.35">
      <c r="B6" s="86" t="s">
        <v>11</v>
      </c>
      <c r="C6" s="87"/>
      <c r="D6" s="87"/>
      <c r="E6" s="66" t="str">
        <f>'정량평가 총계'!F7</f>
        <v>000 기업</v>
      </c>
      <c r="F6" s="16"/>
      <c r="H6" s="23" t="s">
        <v>103</v>
      </c>
    </row>
    <row r="7" spans="2:15" x14ac:dyDescent="0.3">
      <c r="B7" s="111" t="s">
        <v>10</v>
      </c>
      <c r="C7" s="112"/>
      <c r="D7" s="67" t="s">
        <v>24</v>
      </c>
      <c r="E7" s="68" t="s">
        <v>3</v>
      </c>
      <c r="I7" s="114" t="s">
        <v>102</v>
      </c>
      <c r="J7" s="116" t="s">
        <v>70</v>
      </c>
      <c r="K7" s="103" t="s">
        <v>75</v>
      </c>
      <c r="L7" s="103"/>
      <c r="M7" s="103"/>
      <c r="N7" s="105"/>
      <c r="O7" s="44" t="s">
        <v>47</v>
      </c>
    </row>
    <row r="8" spans="2:15" ht="17.25" customHeight="1" thickBot="1" x14ac:dyDescent="0.35">
      <c r="B8" s="96" t="s">
        <v>58</v>
      </c>
      <c r="C8" s="1" t="s">
        <v>60</v>
      </c>
      <c r="D8" s="36" t="s">
        <v>95</v>
      </c>
      <c r="E8" s="21">
        <f>E21</f>
        <v>0.5</v>
      </c>
      <c r="F8" t="str">
        <f>IF(ISERROR(FIND(E8,D8)),FALSE,"")</f>
        <v/>
      </c>
      <c r="I8" s="115"/>
      <c r="J8" s="117"/>
      <c r="K8" s="42">
        <v>0</v>
      </c>
      <c r="L8" s="42">
        <v>25</v>
      </c>
      <c r="M8" s="42">
        <v>50</v>
      </c>
      <c r="N8" s="43">
        <v>75</v>
      </c>
    </row>
    <row r="9" spans="2:15" ht="18" thickTop="1" thickBot="1" x14ac:dyDescent="0.35">
      <c r="B9" s="97"/>
      <c r="C9" s="1" t="s">
        <v>62</v>
      </c>
      <c r="D9" s="36" t="s">
        <v>95</v>
      </c>
      <c r="E9" s="21">
        <f>E29</f>
        <v>0.5</v>
      </c>
      <c r="F9" t="str">
        <f t="shared" ref="F9:F12" si="0">IF(ISERROR(FIND(E9,D9)),FALSE,"")</f>
        <v/>
      </c>
      <c r="I9" s="38" t="s">
        <v>71</v>
      </c>
      <c r="J9" s="39">
        <v>2</v>
      </c>
      <c r="K9" s="40">
        <v>0.5</v>
      </c>
      <c r="L9" s="40">
        <v>1</v>
      </c>
      <c r="M9" s="40">
        <v>1.5</v>
      </c>
      <c r="N9" s="41">
        <v>2</v>
      </c>
    </row>
    <row r="10" spans="2:15" x14ac:dyDescent="0.3">
      <c r="B10" s="97"/>
      <c r="C10" s="34" t="s">
        <v>96</v>
      </c>
      <c r="D10" s="35" t="s">
        <v>98</v>
      </c>
      <c r="E10" s="28">
        <f>E37</f>
        <v>2</v>
      </c>
      <c r="F10" t="str">
        <f t="shared" si="0"/>
        <v/>
      </c>
      <c r="H10" s="23" t="s">
        <v>99</v>
      </c>
    </row>
    <row r="11" spans="2:15" x14ac:dyDescent="0.3">
      <c r="B11" s="97"/>
      <c r="C11" s="34" t="s">
        <v>67</v>
      </c>
      <c r="D11" s="35" t="s">
        <v>98</v>
      </c>
      <c r="E11" s="28">
        <f>E49</f>
        <v>2</v>
      </c>
      <c r="F11" t="str">
        <f t="shared" si="0"/>
        <v/>
      </c>
      <c r="I11" t="s">
        <v>48</v>
      </c>
    </row>
    <row r="12" spans="2:15" ht="17.25" thickBot="1" x14ac:dyDescent="0.35">
      <c r="B12" s="113"/>
      <c r="C12" s="9" t="s">
        <v>65</v>
      </c>
      <c r="D12" s="37" t="s">
        <v>95</v>
      </c>
      <c r="E12" s="22">
        <f>F59</f>
        <v>0.5</v>
      </c>
      <c r="F12" t="str">
        <f t="shared" si="0"/>
        <v/>
      </c>
      <c r="H12" s="24" t="s">
        <v>105</v>
      </c>
    </row>
    <row r="13" spans="2:15" x14ac:dyDescent="0.3">
      <c r="H13" s="24" t="s">
        <v>106</v>
      </c>
    </row>
    <row r="14" spans="2:15" x14ac:dyDescent="0.3">
      <c r="H14" s="24"/>
      <c r="I14" t="s">
        <v>73</v>
      </c>
    </row>
    <row r="15" spans="2:15" x14ac:dyDescent="0.3">
      <c r="H15" s="24"/>
      <c r="I15" t="s">
        <v>49</v>
      </c>
    </row>
    <row r="16" spans="2:15" x14ac:dyDescent="0.3">
      <c r="H16" s="24"/>
    </row>
    <row r="17" spans="2:8" ht="17.25" thickBot="1" x14ac:dyDescent="0.35"/>
    <row r="18" spans="2:8" x14ac:dyDescent="0.3">
      <c r="B18" s="107" t="s">
        <v>60</v>
      </c>
      <c r="C18" s="108"/>
    </row>
    <row r="19" spans="2:8" ht="17.25" thickBot="1" x14ac:dyDescent="0.35">
      <c r="B19" s="109"/>
      <c r="C19" s="110"/>
    </row>
    <row r="20" spans="2:8" ht="49.5" x14ac:dyDescent="0.3">
      <c r="B20" s="69" t="s">
        <v>18</v>
      </c>
      <c r="C20" s="70" t="s">
        <v>68</v>
      </c>
      <c r="D20" s="69" t="s">
        <v>13</v>
      </c>
      <c r="E20" s="69" t="s">
        <v>3</v>
      </c>
    </row>
    <row r="21" spans="2:8" ht="17.25" customHeight="1" x14ac:dyDescent="0.3">
      <c r="E21" s="15">
        <f>HLOOKUP($C$22,$K$4:$N$5,2,TRUE)</f>
        <v>0.5</v>
      </c>
    </row>
    <row r="22" spans="2:8" ht="18" customHeight="1" x14ac:dyDescent="0.3">
      <c r="B22" s="11" t="s">
        <v>14</v>
      </c>
      <c r="C22" s="12">
        <v>9.91</v>
      </c>
      <c r="D22" s="14" t="s">
        <v>69</v>
      </c>
      <c r="E22" s="14"/>
    </row>
    <row r="23" spans="2:8" x14ac:dyDescent="0.3">
      <c r="B23" s="11"/>
      <c r="C23" s="11"/>
      <c r="D23" s="17"/>
      <c r="E23" s="14"/>
    </row>
    <row r="24" spans="2:8" ht="17.25" customHeight="1" x14ac:dyDescent="0.3">
      <c r="B24" s="11"/>
      <c r="C24" s="11"/>
      <c r="D24" s="17"/>
      <c r="E24" s="14"/>
    </row>
    <row r="25" spans="2:8" ht="17.25" thickBot="1" x14ac:dyDescent="0.35">
      <c r="B25" s="11"/>
      <c r="C25" s="11"/>
      <c r="D25" s="12"/>
    </row>
    <row r="26" spans="2:8" x14ac:dyDescent="0.3">
      <c r="B26" s="107" t="s">
        <v>62</v>
      </c>
      <c r="C26" s="108"/>
    </row>
    <row r="27" spans="2:8" ht="17.25" customHeight="1" thickBot="1" x14ac:dyDescent="0.35">
      <c r="B27" s="109"/>
      <c r="C27" s="110"/>
      <c r="H27" s="23"/>
    </row>
    <row r="28" spans="2:8" ht="33" x14ac:dyDescent="0.3">
      <c r="B28" s="69" t="s">
        <v>18</v>
      </c>
      <c r="C28" s="70" t="s">
        <v>72</v>
      </c>
      <c r="D28" s="69" t="s">
        <v>13</v>
      </c>
      <c r="E28" s="69" t="s">
        <v>3</v>
      </c>
    </row>
    <row r="29" spans="2:8" x14ac:dyDescent="0.3">
      <c r="E29" s="15">
        <f>HLOOKUP(C30,$K$8:$N$9,2,TRUE)</f>
        <v>0.5</v>
      </c>
    </row>
    <row r="30" spans="2:8" ht="16.5" customHeight="1" x14ac:dyDescent="0.3">
      <c r="B30" s="11" t="s">
        <v>14</v>
      </c>
      <c r="C30" s="12">
        <v>21.74</v>
      </c>
      <c r="D30" s="14" t="s">
        <v>69</v>
      </c>
      <c r="E30" s="14"/>
    </row>
    <row r="31" spans="2:8" x14ac:dyDescent="0.3">
      <c r="B31" s="11"/>
      <c r="C31" s="13"/>
      <c r="D31" s="17"/>
    </row>
    <row r="32" spans="2:8" x14ac:dyDescent="0.3">
      <c r="B32" s="11"/>
      <c r="C32" s="11"/>
    </row>
    <row r="33" spans="2:8" ht="17.25" thickBot="1" x14ac:dyDescent="0.35">
      <c r="B33" s="11"/>
      <c r="C33" s="13"/>
    </row>
    <row r="34" spans="2:8" x14ac:dyDescent="0.3">
      <c r="B34" s="107" t="s">
        <v>101</v>
      </c>
      <c r="C34" s="108"/>
    </row>
    <row r="35" spans="2:8" ht="17.25" thickBot="1" x14ac:dyDescent="0.35">
      <c r="B35" s="109"/>
      <c r="C35" s="110"/>
      <c r="D35" s="106"/>
      <c r="E35" s="106"/>
      <c r="H35" s="23"/>
    </row>
    <row r="36" spans="2:8" x14ac:dyDescent="0.3">
      <c r="B36" s="69" t="s">
        <v>18</v>
      </c>
      <c r="C36" s="69" t="s">
        <v>15</v>
      </c>
      <c r="D36" s="69" t="s">
        <v>13</v>
      </c>
      <c r="E36" s="69" t="s">
        <v>3</v>
      </c>
    </row>
    <row r="37" spans="2:8" x14ac:dyDescent="0.3">
      <c r="E37" s="15">
        <v>2</v>
      </c>
    </row>
    <row r="38" spans="2:8" x14ac:dyDescent="0.3">
      <c r="B38" s="11" t="s">
        <v>14</v>
      </c>
      <c r="C38" s="13">
        <v>3.2000000000000001E-2</v>
      </c>
      <c r="D38" s="14" t="s">
        <v>17</v>
      </c>
      <c r="E38" s="14"/>
    </row>
    <row r="39" spans="2:8" x14ac:dyDescent="0.3">
      <c r="B39" s="11"/>
      <c r="C39" s="13"/>
      <c r="D39" s="17"/>
    </row>
    <row r="40" spans="2:8" x14ac:dyDescent="0.3">
      <c r="B40" s="11" t="s">
        <v>100</v>
      </c>
      <c r="C40" s="11"/>
    </row>
    <row r="41" spans="2:8" x14ac:dyDescent="0.3">
      <c r="B41" s="11" t="s">
        <v>32</v>
      </c>
      <c r="C41" s="13">
        <v>-2.0660000000000001E-2</v>
      </c>
    </row>
    <row r="42" spans="2:8" x14ac:dyDescent="0.3">
      <c r="B42" s="14" t="s">
        <v>16</v>
      </c>
      <c r="C42" s="13"/>
      <c r="D42" s="17"/>
      <c r="E42" s="14"/>
    </row>
    <row r="45" spans="2:8" ht="17.25" thickBot="1" x14ac:dyDescent="0.35"/>
    <row r="46" spans="2:8" x14ac:dyDescent="0.3">
      <c r="B46" s="107" t="s">
        <v>67</v>
      </c>
      <c r="C46" s="108"/>
    </row>
    <row r="47" spans="2:8" ht="17.25" thickBot="1" x14ac:dyDescent="0.35">
      <c r="B47" s="109"/>
      <c r="C47" s="110"/>
      <c r="D47" s="106"/>
      <c r="E47" s="106"/>
      <c r="H47" s="24"/>
    </row>
    <row r="48" spans="2:8" x14ac:dyDescent="0.3">
      <c r="B48" s="69" t="s">
        <v>18</v>
      </c>
      <c r="C48" s="69" t="s">
        <v>12</v>
      </c>
      <c r="D48" s="69" t="s">
        <v>13</v>
      </c>
      <c r="E48" s="69" t="s">
        <v>3</v>
      </c>
    </row>
    <row r="49" spans="2:9" x14ac:dyDescent="0.3">
      <c r="E49" s="15">
        <v>2</v>
      </c>
    </row>
    <row r="50" spans="2:9" x14ac:dyDescent="0.3">
      <c r="B50" s="11" t="s">
        <v>14</v>
      </c>
      <c r="C50" s="13" t="s">
        <v>76</v>
      </c>
      <c r="D50" s="14" t="s">
        <v>78</v>
      </c>
      <c r="E50" s="14"/>
    </row>
    <row r="51" spans="2:9" x14ac:dyDescent="0.3">
      <c r="B51" s="11"/>
      <c r="C51" s="13" t="s">
        <v>77</v>
      </c>
      <c r="D51" s="14" t="s">
        <v>78</v>
      </c>
    </row>
    <row r="54" spans="2:9" ht="17.25" thickBot="1" x14ac:dyDescent="0.35"/>
    <row r="55" spans="2:9" x14ac:dyDescent="0.3">
      <c r="B55" s="107" t="str">
        <f>C12</f>
        <v>1-5. 사업대상지 자연환경</v>
      </c>
      <c r="C55" s="108"/>
    </row>
    <row r="56" spans="2:9" ht="17.25" thickBot="1" x14ac:dyDescent="0.35">
      <c r="B56" s="109"/>
      <c r="C56" s="110"/>
      <c r="D56" s="106" t="s">
        <v>46</v>
      </c>
      <c r="E56" s="106"/>
      <c r="H56" s="24"/>
    </row>
    <row r="57" spans="2:9" ht="17.25" thickBot="1" x14ac:dyDescent="0.35">
      <c r="B57" s="118" t="s">
        <v>31</v>
      </c>
      <c r="C57" s="119"/>
      <c r="D57" s="33"/>
      <c r="E57" s="33"/>
      <c r="H57" s="24"/>
    </row>
    <row r="58" spans="2:9" x14ac:dyDescent="0.3">
      <c r="B58" s="71" t="s">
        <v>12</v>
      </c>
      <c r="C58" s="71" t="s">
        <v>22</v>
      </c>
      <c r="D58" s="69"/>
      <c r="E58" s="69" t="s">
        <v>13</v>
      </c>
      <c r="F58" s="69" t="s">
        <v>3</v>
      </c>
    </row>
    <row r="59" spans="2:9" x14ac:dyDescent="0.3">
      <c r="B59" s="10"/>
      <c r="C59" s="12" t="s">
        <v>30</v>
      </c>
      <c r="F59" s="15">
        <v>0.5</v>
      </c>
    </row>
    <row r="60" spans="2:9" x14ac:dyDescent="0.3">
      <c r="B60" s="10"/>
      <c r="C60" s="10"/>
    </row>
    <row r="61" spans="2:9" x14ac:dyDescent="0.3">
      <c r="B61" s="12" t="s">
        <v>19</v>
      </c>
      <c r="C61" s="12" t="s">
        <v>40</v>
      </c>
      <c r="D61" s="19" t="s">
        <v>41</v>
      </c>
      <c r="E61" s="14" t="s">
        <v>25</v>
      </c>
    </row>
    <row r="62" spans="2:9" x14ac:dyDescent="0.3">
      <c r="B62" s="12" t="s">
        <v>108</v>
      </c>
      <c r="C62" s="12" t="s">
        <v>109</v>
      </c>
      <c r="D62" s="19"/>
      <c r="E62" s="14" t="s">
        <v>25</v>
      </c>
    </row>
    <row r="63" spans="2:9" x14ac:dyDescent="0.3">
      <c r="B63" s="12" t="s">
        <v>110</v>
      </c>
      <c r="C63" s="12" t="s">
        <v>109</v>
      </c>
      <c r="D63" s="19"/>
      <c r="E63" s="14" t="s">
        <v>25</v>
      </c>
    </row>
    <row r="64" spans="2:9" x14ac:dyDescent="0.3">
      <c r="B64" s="12" t="s">
        <v>20</v>
      </c>
      <c r="C64" s="12" t="s">
        <v>42</v>
      </c>
      <c r="D64" s="19" t="s">
        <v>45</v>
      </c>
      <c r="E64" s="14" t="s">
        <v>25</v>
      </c>
      <c r="I64" s="23"/>
    </row>
    <row r="65" spans="2:9" x14ac:dyDescent="0.3">
      <c r="B65" s="12" t="s">
        <v>21</v>
      </c>
      <c r="C65" s="12" t="s">
        <v>43</v>
      </c>
      <c r="D65" s="19" t="s">
        <v>44</v>
      </c>
      <c r="E65" s="14" t="s">
        <v>25</v>
      </c>
    </row>
    <row r="69" spans="2:9" x14ac:dyDescent="0.3">
      <c r="I69" s="23"/>
    </row>
    <row r="72" spans="2:9" x14ac:dyDescent="0.3">
      <c r="I72" s="24"/>
    </row>
    <row r="74" spans="2:9" x14ac:dyDescent="0.3">
      <c r="I74" s="24"/>
    </row>
    <row r="75" spans="2:9" x14ac:dyDescent="0.3">
      <c r="I75" s="24"/>
    </row>
    <row r="76" spans="2:9" x14ac:dyDescent="0.3">
      <c r="I76" s="24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5"/>
  <sheetViews>
    <sheetView showGridLines="0" view="pageBreakPreview" zoomScale="85" zoomScaleNormal="85" zoomScaleSheetLayoutView="85" workbookViewId="0">
      <selection activeCell="M29" sqref="M29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2"/>
    </row>
    <row r="4" spans="2:9" ht="17.25" thickBot="1" x14ac:dyDescent="0.35">
      <c r="B4" s="30" t="s">
        <v>57</v>
      </c>
    </row>
    <row r="5" spans="2:9" ht="20.25" x14ac:dyDescent="0.3">
      <c r="B5" s="120" t="s">
        <v>7</v>
      </c>
      <c r="C5" s="121"/>
      <c r="D5" s="122"/>
      <c r="E5" s="65" t="str">
        <f>'정량평가 총계'!F6</f>
        <v>미얀마 000 사업</v>
      </c>
    </row>
    <row r="6" spans="2:9" ht="17.25" thickBot="1" x14ac:dyDescent="0.35">
      <c r="B6" s="123" t="s">
        <v>11</v>
      </c>
      <c r="C6" s="124"/>
      <c r="D6" s="125"/>
      <c r="E6" s="66" t="str">
        <f>'정량평가 총계'!F7</f>
        <v>000 기업</v>
      </c>
      <c r="H6" s="24" t="s">
        <v>119</v>
      </c>
    </row>
    <row r="7" spans="2:9" ht="17.25" thickBot="1" x14ac:dyDescent="0.35">
      <c r="B7" s="126" t="s">
        <v>10</v>
      </c>
      <c r="C7" s="127"/>
      <c r="D7" s="74" t="s">
        <v>23</v>
      </c>
      <c r="E7" s="73" t="s">
        <v>3</v>
      </c>
    </row>
    <row r="8" spans="2:9" x14ac:dyDescent="0.3">
      <c r="B8" s="98" t="s">
        <v>59</v>
      </c>
      <c r="C8" s="75" t="s">
        <v>112</v>
      </c>
      <c r="D8" s="76" t="s">
        <v>115</v>
      </c>
      <c r="E8" s="77">
        <f>E16</f>
        <v>4</v>
      </c>
      <c r="F8" t="str">
        <f>IF(ISERROR(FIND(E8,D8)),FALSE,"")</f>
        <v/>
      </c>
      <c r="H8" s="23" t="s">
        <v>120</v>
      </c>
    </row>
    <row r="9" spans="2:9" x14ac:dyDescent="0.3">
      <c r="B9" s="99"/>
      <c r="C9" s="78" t="s">
        <v>113</v>
      </c>
      <c r="D9" s="48" t="s">
        <v>116</v>
      </c>
      <c r="E9" s="72">
        <f>F27</f>
        <v>1</v>
      </c>
      <c r="F9" t="str">
        <f t="shared" ref="F9:F10" si="0">IF(ISERROR(FIND(E9,D9)),FALSE,"")</f>
        <v/>
      </c>
      <c r="I9" s="18"/>
    </row>
    <row r="10" spans="2:9" x14ac:dyDescent="0.3">
      <c r="B10" s="99"/>
      <c r="C10" s="78" t="s">
        <v>114</v>
      </c>
      <c r="D10" s="48" t="s">
        <v>51</v>
      </c>
      <c r="E10" s="72">
        <f>E35</f>
        <v>5</v>
      </c>
      <c r="F10" t="str">
        <f t="shared" si="0"/>
        <v/>
      </c>
      <c r="H10" s="79" t="s">
        <v>121</v>
      </c>
    </row>
    <row r="12" spans="2:9" ht="17.25" thickBot="1" x14ac:dyDescent="0.35"/>
    <row r="13" spans="2:9" x14ac:dyDescent="0.3">
      <c r="B13" s="107" t="s">
        <v>112</v>
      </c>
      <c r="C13" s="108"/>
    </row>
    <row r="14" spans="2:9" ht="17.25" thickBot="1" x14ac:dyDescent="0.35">
      <c r="B14" s="109"/>
      <c r="C14" s="110"/>
      <c r="D14" s="11"/>
    </row>
    <row r="15" spans="2:9" x14ac:dyDescent="0.3">
      <c r="B15" s="69" t="s">
        <v>12</v>
      </c>
      <c r="C15" s="69" t="s">
        <v>5</v>
      </c>
      <c r="D15" s="69" t="s">
        <v>13</v>
      </c>
      <c r="E15" s="69" t="s">
        <v>3</v>
      </c>
    </row>
    <row r="16" spans="2:9" x14ac:dyDescent="0.3">
      <c r="B16" s="10"/>
      <c r="C16" s="10"/>
      <c r="D16" s="10"/>
      <c r="E16" s="15">
        <v>4</v>
      </c>
    </row>
    <row r="17" spans="2:6" x14ac:dyDescent="0.3">
      <c r="B17" s="128" t="s">
        <v>28</v>
      </c>
      <c r="C17" s="11" t="s">
        <v>27</v>
      </c>
      <c r="D17" s="11" t="s">
        <v>33</v>
      </c>
    </row>
    <row r="18" spans="2:6" x14ac:dyDescent="0.3">
      <c r="B18" s="128"/>
      <c r="C18" s="11" t="s">
        <v>27</v>
      </c>
      <c r="D18" s="11" t="s">
        <v>33</v>
      </c>
    </row>
    <row r="19" spans="2:6" x14ac:dyDescent="0.3">
      <c r="B19" s="128"/>
      <c r="C19" s="11" t="s">
        <v>27</v>
      </c>
      <c r="D19" s="11" t="s">
        <v>33</v>
      </c>
    </row>
    <row r="20" spans="2:6" x14ac:dyDescent="0.3">
      <c r="B20" s="128" t="s">
        <v>29</v>
      </c>
      <c r="C20" s="11" t="s">
        <v>27</v>
      </c>
      <c r="D20" s="11" t="s">
        <v>33</v>
      </c>
    </row>
    <row r="21" spans="2:6" x14ac:dyDescent="0.3">
      <c r="B21" s="128"/>
      <c r="C21" s="11" t="s">
        <v>27</v>
      </c>
      <c r="D21" s="11" t="s">
        <v>33</v>
      </c>
    </row>
    <row r="22" spans="2:6" x14ac:dyDescent="0.3">
      <c r="B22" s="14"/>
      <c r="C22" s="11"/>
      <c r="D22" s="11"/>
    </row>
    <row r="23" spans="2:6" ht="17.25" thickBot="1" x14ac:dyDescent="0.35">
      <c r="B23" s="14"/>
      <c r="C23" s="11"/>
      <c r="D23" s="11"/>
    </row>
    <row r="24" spans="2:6" x14ac:dyDescent="0.3">
      <c r="B24" s="107" t="s">
        <v>117</v>
      </c>
      <c r="C24" s="108"/>
    </row>
    <row r="25" spans="2:6" ht="17.25" thickBot="1" x14ac:dyDescent="0.35">
      <c r="B25" s="109"/>
      <c r="C25" s="110"/>
      <c r="D25" s="11"/>
    </row>
    <row r="26" spans="2:6" x14ac:dyDescent="0.3">
      <c r="B26" s="69" t="s">
        <v>12</v>
      </c>
      <c r="C26" s="69" t="s">
        <v>5</v>
      </c>
      <c r="D26" s="69" t="s">
        <v>52</v>
      </c>
      <c r="E26" s="69" t="s">
        <v>13</v>
      </c>
      <c r="F26" s="69" t="s">
        <v>3</v>
      </c>
    </row>
    <row r="27" spans="2:6" x14ac:dyDescent="0.3">
      <c r="B27" s="11" t="s">
        <v>35</v>
      </c>
      <c r="C27" s="11" t="s">
        <v>27</v>
      </c>
      <c r="D27" s="11" t="s">
        <v>53</v>
      </c>
      <c r="E27" s="11" t="s">
        <v>33</v>
      </c>
      <c r="F27" s="15">
        <v>1</v>
      </c>
    </row>
    <row r="28" spans="2:6" x14ac:dyDescent="0.3">
      <c r="B28" s="128"/>
      <c r="C28" s="11"/>
      <c r="D28" s="11"/>
    </row>
    <row r="29" spans="2:6" x14ac:dyDescent="0.3">
      <c r="B29" s="128"/>
      <c r="C29" s="11"/>
      <c r="D29" s="11"/>
    </row>
    <row r="31" spans="2:6" ht="17.25" thickBot="1" x14ac:dyDescent="0.35"/>
    <row r="32" spans="2:6" x14ac:dyDescent="0.3">
      <c r="B32" s="107" t="s">
        <v>114</v>
      </c>
      <c r="C32" s="108"/>
    </row>
    <row r="33" spans="2:5" ht="17.25" thickBot="1" x14ac:dyDescent="0.35">
      <c r="B33" s="109"/>
      <c r="C33" s="110"/>
      <c r="D33" s="11"/>
    </row>
    <row r="34" spans="2:5" x14ac:dyDescent="0.3">
      <c r="B34" s="69" t="s">
        <v>12</v>
      </c>
      <c r="C34" s="69" t="s">
        <v>34</v>
      </c>
      <c r="D34" s="69" t="s">
        <v>13</v>
      </c>
      <c r="E34" s="69" t="s">
        <v>3</v>
      </c>
    </row>
    <row r="35" spans="2:5" x14ac:dyDescent="0.3">
      <c r="B35" s="11" t="s">
        <v>35</v>
      </c>
      <c r="C35" s="11" t="s">
        <v>36</v>
      </c>
      <c r="D35" s="11" t="s">
        <v>33</v>
      </c>
      <c r="E35" s="15">
        <v>5</v>
      </c>
    </row>
  </sheetData>
  <mergeCells count="10">
    <mergeCell ref="B5:D5"/>
    <mergeCell ref="B6:D6"/>
    <mergeCell ref="B7:C7"/>
    <mergeCell ref="B32:C33"/>
    <mergeCell ref="B24:C25"/>
    <mergeCell ref="B13:C14"/>
    <mergeCell ref="B28:B29"/>
    <mergeCell ref="B8:B10"/>
    <mergeCell ref="B17:B19"/>
    <mergeCell ref="B20:B21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44"/>
  <sheetViews>
    <sheetView showGridLines="0" tabSelected="1" view="pageBreakPreview" zoomScale="85" zoomScaleNormal="85" zoomScaleSheetLayoutView="85" workbookViewId="0">
      <pane ySplit="13" topLeftCell="A14" activePane="bottomLeft" state="frozen"/>
      <selection pane="bottomLeft" activeCell="K18" sqref="K18"/>
    </sheetView>
  </sheetViews>
  <sheetFormatPr defaultRowHeight="16.5" x14ac:dyDescent="0.3"/>
  <cols>
    <col min="1" max="1" width="1.625" customWidth="1"/>
    <col min="2" max="2" width="15.75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customWidth="1"/>
    <col min="8" max="8" width="21.625" customWidth="1"/>
    <col min="11" max="11" width="8.5" bestFit="1" customWidth="1"/>
    <col min="12" max="12" width="43" customWidth="1"/>
    <col min="13" max="13" width="9.125" bestFit="1" customWidth="1"/>
  </cols>
  <sheetData>
    <row r="1" spans="2:19" x14ac:dyDescent="0.3">
      <c r="B1" s="32"/>
    </row>
    <row r="4" spans="2:19" ht="17.25" thickBot="1" x14ac:dyDescent="0.35">
      <c r="B4" s="30" t="s">
        <v>54</v>
      </c>
    </row>
    <row r="5" spans="2:19" ht="20.25" x14ac:dyDescent="0.3">
      <c r="B5" s="120" t="s">
        <v>7</v>
      </c>
      <c r="C5" s="121"/>
      <c r="D5" s="121"/>
      <c r="E5" s="65" t="str">
        <f>'정량평가 총계'!F6</f>
        <v>미얀마 000 사업</v>
      </c>
    </row>
    <row r="6" spans="2:19" ht="17.25" thickBot="1" x14ac:dyDescent="0.35">
      <c r="B6" s="123" t="s">
        <v>11</v>
      </c>
      <c r="C6" s="124"/>
      <c r="D6" s="124"/>
      <c r="E6" s="66" t="str">
        <f>'정량평가 총계'!F7</f>
        <v>000 기업</v>
      </c>
    </row>
    <row r="7" spans="2:19" x14ac:dyDescent="0.3">
      <c r="B7" s="126" t="s">
        <v>10</v>
      </c>
      <c r="C7" s="127"/>
      <c r="D7" s="133" t="s">
        <v>23</v>
      </c>
      <c r="E7" s="134" t="s">
        <v>4</v>
      </c>
      <c r="H7" s="132"/>
      <c r="I7" s="132"/>
      <c r="J7" s="132"/>
      <c r="K7" s="132"/>
      <c r="L7" s="132"/>
      <c r="M7" s="132"/>
      <c r="N7" s="132"/>
      <c r="O7" s="132"/>
      <c r="P7" s="132"/>
    </row>
    <row r="8" spans="2:19" x14ac:dyDescent="0.3">
      <c r="B8" s="135" t="s">
        <v>125</v>
      </c>
      <c r="C8" s="1" t="s">
        <v>79</v>
      </c>
      <c r="D8" s="45">
        <v>2</v>
      </c>
      <c r="E8" s="136">
        <f>E19</f>
        <v>2</v>
      </c>
      <c r="F8" t="str">
        <f>IF(OR(E8=D8,E8=0),"",FALSE)</f>
        <v/>
      </c>
      <c r="H8" s="132" t="s">
        <v>133</v>
      </c>
      <c r="I8" s="132"/>
      <c r="J8" s="132"/>
      <c r="K8" s="132"/>
      <c r="L8" s="132"/>
      <c r="M8" s="132"/>
      <c r="N8" s="132"/>
      <c r="O8" s="132"/>
      <c r="P8" s="132"/>
    </row>
    <row r="9" spans="2:19" x14ac:dyDescent="0.3">
      <c r="B9" s="135"/>
      <c r="C9" s="1" t="s">
        <v>80</v>
      </c>
      <c r="D9" s="45">
        <v>2</v>
      </c>
      <c r="E9" s="136">
        <f>E25</f>
        <v>2</v>
      </c>
      <c r="F9" t="str">
        <f t="shared" ref="F9:F10" si="0">IF(OR(E9=D9,E9=0),"",FALSE)</f>
        <v/>
      </c>
      <c r="H9" s="24" t="s">
        <v>85</v>
      </c>
      <c r="I9" s="132"/>
      <c r="J9" s="132"/>
      <c r="K9" s="132"/>
      <c r="L9" s="132"/>
      <c r="M9" s="132"/>
      <c r="N9" s="132"/>
      <c r="O9" s="132"/>
      <c r="P9" s="132"/>
    </row>
    <row r="10" spans="2:19" x14ac:dyDescent="0.3">
      <c r="B10" s="135"/>
      <c r="C10" s="1" t="s">
        <v>81</v>
      </c>
      <c r="D10" s="45">
        <v>8</v>
      </c>
      <c r="E10" s="136">
        <f>E32</f>
        <v>8</v>
      </c>
      <c r="F10" t="str">
        <f t="shared" si="0"/>
        <v/>
      </c>
      <c r="H10" s="24" t="s">
        <v>107</v>
      </c>
      <c r="I10" s="132"/>
      <c r="J10" s="132"/>
      <c r="K10" s="132"/>
      <c r="L10" s="132"/>
      <c r="M10" s="132"/>
      <c r="N10" s="132"/>
      <c r="O10" s="132"/>
      <c r="P10" s="132"/>
    </row>
    <row r="11" spans="2:19" x14ac:dyDescent="0.3">
      <c r="B11" s="135"/>
      <c r="C11" s="1" t="s">
        <v>123</v>
      </c>
      <c r="D11" s="137" t="s">
        <v>126</v>
      </c>
      <c r="E11" s="136">
        <f>E38</f>
        <v>0</v>
      </c>
      <c r="H11" s="24" t="s">
        <v>134</v>
      </c>
      <c r="I11" s="23"/>
      <c r="J11" s="23"/>
      <c r="K11" s="23"/>
      <c r="L11" s="23"/>
      <c r="M11" s="23"/>
      <c r="N11" s="23"/>
      <c r="O11" s="23"/>
      <c r="P11" s="23"/>
      <c r="Q11" s="80"/>
      <c r="R11" s="80"/>
      <c r="S11" s="80"/>
    </row>
    <row r="12" spans="2:19" x14ac:dyDescent="0.3">
      <c r="B12" s="135"/>
      <c r="C12" s="1" t="s">
        <v>124</v>
      </c>
      <c r="D12" s="45"/>
      <c r="E12" s="136">
        <f>E44</f>
        <v>0</v>
      </c>
      <c r="H12" s="24" t="s">
        <v>135</v>
      </c>
      <c r="I12" s="23"/>
      <c r="J12" s="23"/>
      <c r="K12" s="23"/>
      <c r="L12" s="23"/>
      <c r="M12" s="23"/>
      <c r="N12" s="23"/>
      <c r="O12" s="23"/>
      <c r="P12" s="23"/>
      <c r="Q12" s="80"/>
      <c r="R12" s="80"/>
      <c r="S12" s="80"/>
    </row>
    <row r="13" spans="2:19" x14ac:dyDescent="0.3">
      <c r="B13" s="25"/>
      <c r="C13" s="26"/>
      <c r="D13" s="27"/>
      <c r="E13" s="25"/>
      <c r="H13" s="24" t="s">
        <v>136</v>
      </c>
      <c r="I13" s="23"/>
      <c r="J13" s="23"/>
      <c r="K13" s="23"/>
      <c r="L13" s="23"/>
      <c r="M13" s="23"/>
      <c r="N13" s="23"/>
      <c r="O13" s="23"/>
      <c r="P13" s="23"/>
      <c r="Q13" s="80"/>
      <c r="R13" s="80"/>
      <c r="S13" s="80"/>
    </row>
    <row r="14" spans="2:19" x14ac:dyDescent="0.3">
      <c r="B14" s="25"/>
      <c r="C14" s="26"/>
      <c r="D14" s="27"/>
      <c r="E14" s="25"/>
      <c r="H14" s="24" t="s">
        <v>137</v>
      </c>
      <c r="I14" s="23"/>
      <c r="J14" s="23"/>
      <c r="K14" s="23"/>
      <c r="L14" s="23"/>
      <c r="M14" s="23"/>
      <c r="N14" s="23"/>
      <c r="O14" s="23"/>
      <c r="P14" s="23"/>
      <c r="Q14" s="80"/>
      <c r="R14" s="80"/>
      <c r="S14" s="80"/>
    </row>
    <row r="15" spans="2:19" ht="17.25" thickBot="1" x14ac:dyDescent="0.35">
      <c r="H15" s="132"/>
      <c r="I15" s="132"/>
      <c r="J15" s="132"/>
      <c r="K15" s="132"/>
      <c r="L15" s="132"/>
      <c r="M15" s="132"/>
      <c r="N15" s="132"/>
      <c r="O15" s="132"/>
      <c r="P15" s="132"/>
    </row>
    <row r="16" spans="2:19" x14ac:dyDescent="0.3">
      <c r="B16" s="107" t="s">
        <v>82</v>
      </c>
      <c r="C16" s="108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2:16" ht="17.25" thickBot="1" x14ac:dyDescent="0.35">
      <c r="B17" s="109"/>
      <c r="C17" s="110"/>
      <c r="D17" s="18"/>
      <c r="H17" s="24" t="s">
        <v>127</v>
      </c>
      <c r="I17" s="132"/>
      <c r="J17" s="132"/>
      <c r="K17" s="24" t="s">
        <v>128</v>
      </c>
      <c r="L17" s="132"/>
      <c r="M17" s="132"/>
      <c r="N17" s="132"/>
      <c r="O17" s="132"/>
      <c r="P17" s="132"/>
    </row>
    <row r="18" spans="2:16" x14ac:dyDescent="0.3">
      <c r="B18" s="69" t="s">
        <v>89</v>
      </c>
      <c r="C18" s="69" t="s">
        <v>90</v>
      </c>
      <c r="D18" s="69" t="s">
        <v>91</v>
      </c>
      <c r="E18" s="69" t="s">
        <v>4</v>
      </c>
      <c r="H18" s="132" t="s">
        <v>129</v>
      </c>
      <c r="I18" s="132"/>
      <c r="J18" s="132"/>
      <c r="K18" s="132"/>
      <c r="L18" s="132"/>
      <c r="M18" s="132"/>
      <c r="N18" s="132"/>
      <c r="O18" s="132"/>
      <c r="P18" s="132"/>
    </row>
    <row r="19" spans="2:16" x14ac:dyDescent="0.3">
      <c r="B19" s="17" t="s">
        <v>92</v>
      </c>
      <c r="C19" s="12" t="s">
        <v>93</v>
      </c>
      <c r="D19" s="11" t="s">
        <v>94</v>
      </c>
      <c r="E19" s="15">
        <v>2</v>
      </c>
      <c r="H19" s="132" t="s">
        <v>138</v>
      </c>
      <c r="I19" s="132"/>
      <c r="J19" s="132"/>
      <c r="K19" s="132"/>
      <c r="L19" s="132"/>
      <c r="M19" s="132" t="s">
        <v>130</v>
      </c>
      <c r="N19" s="132"/>
      <c r="O19" s="132"/>
      <c r="P19" s="132"/>
    </row>
    <row r="20" spans="2:16" x14ac:dyDescent="0.3">
      <c r="B20" s="25"/>
      <c r="C20" s="26"/>
      <c r="D20" s="27"/>
      <c r="E20" s="25"/>
      <c r="H20" s="132" t="s">
        <v>139</v>
      </c>
      <c r="I20" s="132"/>
      <c r="J20" s="132"/>
      <c r="K20" s="132"/>
      <c r="L20" s="132"/>
      <c r="M20" s="132" t="s">
        <v>131</v>
      </c>
      <c r="N20" s="132"/>
      <c r="O20" s="132"/>
      <c r="P20" s="132"/>
    </row>
    <row r="21" spans="2:16" ht="17.25" thickBot="1" x14ac:dyDescent="0.35">
      <c r="H21" s="24" t="s">
        <v>132</v>
      </c>
      <c r="I21" s="132"/>
      <c r="J21" s="132"/>
      <c r="K21" s="132"/>
      <c r="L21" s="132"/>
      <c r="M21" s="132"/>
      <c r="N21" s="132"/>
      <c r="O21" s="132"/>
      <c r="P21" s="132"/>
    </row>
    <row r="22" spans="2:16" x14ac:dyDescent="0.3">
      <c r="B22" s="107" t="s">
        <v>83</v>
      </c>
      <c r="C22" s="108"/>
      <c r="H22" s="132"/>
      <c r="I22" s="132"/>
      <c r="J22" s="132"/>
      <c r="K22" s="132"/>
      <c r="L22" s="132"/>
      <c r="M22" s="132"/>
      <c r="N22" s="132"/>
      <c r="O22" s="132"/>
      <c r="P22" s="132"/>
    </row>
    <row r="23" spans="2:16" ht="17.25" thickBot="1" x14ac:dyDescent="0.35">
      <c r="B23" s="109"/>
      <c r="C23" s="110"/>
      <c r="D23" s="18"/>
      <c r="H23" s="24"/>
      <c r="I23" s="132"/>
      <c r="J23" s="132"/>
      <c r="K23" s="24"/>
      <c r="L23" s="132"/>
      <c r="M23" s="132"/>
      <c r="N23" s="132"/>
      <c r="O23" s="132"/>
      <c r="P23" s="132"/>
    </row>
    <row r="24" spans="2:16" x14ac:dyDescent="0.3">
      <c r="B24" s="69" t="s">
        <v>12</v>
      </c>
      <c r="C24" s="69" t="s">
        <v>38</v>
      </c>
      <c r="D24" s="69"/>
      <c r="E24" s="69" t="s">
        <v>4</v>
      </c>
    </row>
    <row r="25" spans="2:16" x14ac:dyDescent="0.3">
      <c r="B25" s="17" t="s">
        <v>86</v>
      </c>
      <c r="C25" s="12" t="s">
        <v>88</v>
      </c>
      <c r="D25" s="11"/>
      <c r="E25" s="15">
        <v>2</v>
      </c>
    </row>
    <row r="26" spans="2:16" x14ac:dyDescent="0.3">
      <c r="B26" s="17" t="s">
        <v>87</v>
      </c>
      <c r="C26" s="12" t="s">
        <v>35</v>
      </c>
      <c r="D26" s="11"/>
    </row>
    <row r="27" spans="2:16" x14ac:dyDescent="0.3">
      <c r="B27" s="25"/>
      <c r="C27" s="26"/>
      <c r="D27" s="27"/>
      <c r="E27" s="25"/>
      <c r="H27" s="24"/>
    </row>
    <row r="28" spans="2:16" ht="17.25" thickBot="1" x14ac:dyDescent="0.35"/>
    <row r="29" spans="2:16" x14ac:dyDescent="0.3">
      <c r="B29" s="107" t="s">
        <v>84</v>
      </c>
      <c r="C29" s="108"/>
    </row>
    <row r="30" spans="2:16" ht="17.25" thickBot="1" x14ac:dyDescent="0.35">
      <c r="B30" s="109"/>
      <c r="C30" s="110"/>
      <c r="D30" s="18"/>
    </row>
    <row r="31" spans="2:16" x14ac:dyDescent="0.3">
      <c r="B31" s="69" t="s">
        <v>12</v>
      </c>
      <c r="C31" s="69" t="s">
        <v>38</v>
      </c>
      <c r="D31" s="69" t="s">
        <v>13</v>
      </c>
      <c r="E31" s="69" t="s">
        <v>4</v>
      </c>
    </row>
    <row r="32" spans="2:16" x14ac:dyDescent="0.3">
      <c r="B32" s="17" t="s">
        <v>37</v>
      </c>
      <c r="C32" s="12" t="s">
        <v>35</v>
      </c>
      <c r="D32" s="11" t="s">
        <v>39</v>
      </c>
      <c r="E32" s="15">
        <v>8</v>
      </c>
    </row>
    <row r="34" spans="2:5" ht="17.25" thickBot="1" x14ac:dyDescent="0.35"/>
    <row r="35" spans="2:5" x14ac:dyDescent="0.3">
      <c r="B35" s="107" t="s">
        <v>123</v>
      </c>
      <c r="C35" s="108"/>
    </row>
    <row r="36" spans="2:5" ht="17.25" thickBot="1" x14ac:dyDescent="0.35">
      <c r="B36" s="109"/>
      <c r="C36" s="110"/>
      <c r="D36" s="18"/>
    </row>
    <row r="37" spans="2:5" x14ac:dyDescent="0.3">
      <c r="B37" s="69" t="s">
        <v>12</v>
      </c>
      <c r="C37" s="69" t="s">
        <v>38</v>
      </c>
      <c r="D37" s="69" t="s">
        <v>13</v>
      </c>
      <c r="E37" s="69" t="s">
        <v>4</v>
      </c>
    </row>
    <row r="38" spans="2:5" x14ac:dyDescent="0.3">
      <c r="B38" s="129" t="s">
        <v>111</v>
      </c>
      <c r="C38" s="130"/>
      <c r="D38" s="131"/>
      <c r="E38" s="15"/>
    </row>
    <row r="40" spans="2:5" ht="17.25" thickBot="1" x14ac:dyDescent="0.35"/>
    <row r="41" spans="2:5" x14ac:dyDescent="0.3">
      <c r="B41" s="107" t="s">
        <v>124</v>
      </c>
      <c r="C41" s="108"/>
    </row>
    <row r="42" spans="2:5" ht="17.25" thickBot="1" x14ac:dyDescent="0.35">
      <c r="B42" s="109"/>
      <c r="C42" s="110"/>
      <c r="D42" s="18"/>
    </row>
    <row r="43" spans="2:5" x14ac:dyDescent="0.3">
      <c r="B43" s="69" t="s">
        <v>12</v>
      </c>
      <c r="C43" s="69" t="s">
        <v>38</v>
      </c>
      <c r="D43" s="69" t="s">
        <v>13</v>
      </c>
      <c r="E43" s="69" t="s">
        <v>4</v>
      </c>
    </row>
    <row r="44" spans="2:5" x14ac:dyDescent="0.3">
      <c r="B44" s="129" t="s">
        <v>111</v>
      </c>
      <c r="C44" s="130"/>
      <c r="D44" s="131"/>
      <c r="E44" s="15"/>
    </row>
  </sheetData>
  <mergeCells count="11">
    <mergeCell ref="B35:C36"/>
    <mergeCell ref="B38:D38"/>
    <mergeCell ref="B41:C42"/>
    <mergeCell ref="B44:D44"/>
    <mergeCell ref="B8:B12"/>
    <mergeCell ref="B7:C7"/>
    <mergeCell ref="B5:D5"/>
    <mergeCell ref="B6:D6"/>
    <mergeCell ref="B29:C30"/>
    <mergeCell ref="B22:C23"/>
    <mergeCell ref="B16:C17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 가·감점</vt:lpstr>
      <vt:lpstr>'1. 사업환경'!Print_Area</vt:lpstr>
      <vt:lpstr>'2. 사업추진 역량'!Print_Area</vt:lpstr>
      <vt:lpstr>'7. 기타 가·감점'!Print_Area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 승우</cp:lastModifiedBy>
  <cp:lastPrinted>2021-10-27T01:27:13Z</cp:lastPrinted>
  <dcterms:created xsi:type="dcterms:W3CDTF">2020-09-23T05:35:41Z</dcterms:created>
  <dcterms:modified xsi:type="dcterms:W3CDTF">2025-09-19T00:04:55Z</dcterms:modified>
</cp:coreProperties>
</file>